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Neighbourhood Plan\"/>
    </mc:Choice>
  </mc:AlternateContent>
  <bookViews>
    <workbookView xWindow="0" yWindow="0" windowWidth="16392" windowHeight="50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" l="1"/>
  <c r="D133" i="1"/>
  <c r="E98" i="1"/>
  <c r="E97" i="1"/>
  <c r="E96" i="1"/>
  <c r="E86" i="1"/>
  <c r="E85" i="1"/>
  <c r="E84" i="1"/>
  <c r="E83" i="1"/>
  <c r="E82" i="1"/>
  <c r="E88" i="1" s="1"/>
  <c r="E81" i="1"/>
  <c r="E80" i="1"/>
  <c r="D72" i="1"/>
  <c r="D71" i="1"/>
  <c r="D70" i="1"/>
  <c r="D61" i="1"/>
  <c r="D60" i="1"/>
  <c r="D59" i="1"/>
  <c r="D58" i="1"/>
  <c r="P38" i="1"/>
  <c r="L125" i="1"/>
  <c r="K125" i="1"/>
  <c r="L124" i="1"/>
  <c r="K124" i="1"/>
  <c r="L123" i="1"/>
  <c r="K123" i="1"/>
  <c r="L122" i="1"/>
  <c r="K122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D100" i="1"/>
  <c r="D88" i="1"/>
  <c r="C74" i="1"/>
  <c r="C63" i="1"/>
  <c r="H50" i="1"/>
  <c r="F50" i="1"/>
  <c r="D50" i="1"/>
  <c r="H49" i="1"/>
  <c r="F49" i="1"/>
  <c r="D49" i="1"/>
  <c r="H48" i="1"/>
  <c r="F48" i="1"/>
  <c r="D48" i="1"/>
  <c r="N40" i="1"/>
  <c r="L40" i="1"/>
  <c r="J40" i="1"/>
  <c r="H40" i="1"/>
  <c r="F40" i="1"/>
  <c r="N39" i="1"/>
  <c r="L39" i="1"/>
  <c r="J39" i="1"/>
  <c r="H39" i="1"/>
  <c r="F39" i="1"/>
  <c r="N38" i="1"/>
  <c r="L38" i="1"/>
  <c r="J38" i="1"/>
  <c r="H38" i="1"/>
  <c r="F38" i="1"/>
  <c r="K28" i="1"/>
  <c r="M28" i="1" s="1"/>
  <c r="K27" i="1"/>
  <c r="L27" i="1" s="1"/>
  <c r="K26" i="1"/>
  <c r="L26" i="1" s="1"/>
  <c r="K25" i="1"/>
  <c r="L25" i="1" s="1"/>
  <c r="K24" i="1"/>
  <c r="M24" i="1" s="1"/>
  <c r="K23" i="1"/>
  <c r="L23" i="1" s="1"/>
  <c r="K22" i="1"/>
  <c r="L22" i="1" s="1"/>
  <c r="K21" i="1"/>
  <c r="M21" i="1" s="1"/>
  <c r="K20" i="1"/>
  <c r="M20" i="1" s="1"/>
  <c r="K19" i="1"/>
  <c r="L19" i="1" s="1"/>
  <c r="K18" i="1"/>
  <c r="L18" i="1" s="1"/>
  <c r="K17" i="1"/>
  <c r="M17" i="1" s="1"/>
  <c r="K16" i="1"/>
  <c r="M16" i="1" s="1"/>
  <c r="K15" i="1"/>
  <c r="L15" i="1" s="1"/>
  <c r="K14" i="1"/>
  <c r="L14" i="1" s="1"/>
  <c r="K13" i="1"/>
  <c r="M13" i="1" s="1"/>
  <c r="K12" i="1"/>
  <c r="M12" i="1" s="1"/>
  <c r="M18" i="1" l="1"/>
  <c r="M25" i="1"/>
  <c r="E100" i="1"/>
  <c r="D63" i="1"/>
  <c r="M14" i="1"/>
  <c r="D74" i="1"/>
  <c r="L13" i="1"/>
  <c r="L17" i="1"/>
  <c r="M19" i="1"/>
  <c r="L21" i="1"/>
  <c r="M15" i="1"/>
  <c r="M26" i="1"/>
  <c r="M22" i="1"/>
  <c r="M23" i="1"/>
  <c r="M27" i="1"/>
  <c r="L12" i="1"/>
  <c r="L16" i="1"/>
  <c r="L20" i="1"/>
  <c r="L24" i="1"/>
  <c r="L28" i="1"/>
</calcChain>
</file>

<file path=xl/sharedStrings.xml><?xml version="1.0" encoding="utf-8"?>
<sst xmlns="http://schemas.openxmlformats.org/spreadsheetml/2006/main" count="156" uniqueCount="120">
  <si>
    <t>BROOMFIELD NEIGHBOURHOOD PLAN  - RESIDENTS QUESTIONNIARE</t>
  </si>
  <si>
    <t>MAIN STATISTICS</t>
  </si>
  <si>
    <t>(459 responses on paper, 34 online)</t>
  </si>
  <si>
    <t>493 responses from over 800 people</t>
  </si>
  <si>
    <t>EXTRACTS RELATING TO TRAVEL/TRANSPORT ISSUES</t>
  </si>
  <si>
    <t>Q. 5</t>
  </si>
  <si>
    <t>What do you like and dislike about living in Broomfield?</t>
  </si>
  <si>
    <t>Like a lot</t>
  </si>
  <si>
    <t>Like</t>
  </si>
  <si>
    <t>Dislike</t>
  </si>
  <si>
    <t>Dislike a lot</t>
  </si>
  <si>
    <t>No Opinion</t>
  </si>
  <si>
    <t>Total answering</t>
  </si>
  <si>
    <t>% Like</t>
  </si>
  <si>
    <t>% Dislike</t>
  </si>
  <si>
    <t>Living in a village</t>
  </si>
  <si>
    <t>Closeness to Chelmsford and its facilities</t>
  </si>
  <si>
    <t>Closeness to open countryside</t>
  </si>
  <si>
    <t>Separate ‘feeling’ and identity from Chelmsford</t>
  </si>
  <si>
    <t>Community spirit/neighbourliness</t>
  </si>
  <si>
    <t>Closeness to Stansted Airport</t>
  </si>
  <si>
    <t>Closeness to motorway network</t>
  </si>
  <si>
    <t>Closeness to London</t>
  </si>
  <si>
    <t>Old buildings and/or sense of heritage</t>
  </si>
  <si>
    <t>Friends and neighbours</t>
  </si>
  <si>
    <t>Level of traffic</t>
  </si>
  <si>
    <t>The buses</t>
  </si>
  <si>
    <t>Shops and other services</t>
  </si>
  <si>
    <t>Local schools and pre-schools</t>
  </si>
  <si>
    <t>Level of law and order</t>
  </si>
  <si>
    <t>Amount of affordable housing</t>
  </si>
  <si>
    <t>Employment opportunities</t>
  </si>
  <si>
    <t>GETTING AROUND BROOMFIELD - Q.s 6 - 13</t>
  </si>
  <si>
    <t>Q. 6</t>
  </si>
  <si>
    <t xml:space="preserve">What are your normal methods of travel </t>
  </si>
  <si>
    <t>Journey:</t>
  </si>
  <si>
    <t>Answers to this section</t>
  </si>
  <si>
    <t>Walk</t>
  </si>
  <si>
    <t>Cycle</t>
  </si>
  <si>
    <t>Bus</t>
  </si>
  <si>
    <t>Car</t>
  </si>
  <si>
    <t>Train</t>
  </si>
  <si>
    <t>No.</t>
  </si>
  <si>
    <t>% of responses</t>
  </si>
  <si>
    <t>%</t>
  </si>
  <si>
    <t>a)</t>
  </si>
  <si>
    <t>To work</t>
  </si>
  <si>
    <t>b)</t>
  </si>
  <si>
    <t>To Chelmsford</t>
  </si>
  <si>
    <t>Not applicable</t>
  </si>
  <si>
    <t>c)</t>
  </si>
  <si>
    <t>Other local social/leisure trips</t>
  </si>
  <si>
    <t>Q. 7</t>
  </si>
  <si>
    <t>Would you consider making more use of buses, cycling or walking?</t>
  </si>
  <si>
    <t>Yes</t>
  </si>
  <si>
    <t>No</t>
  </si>
  <si>
    <t>What would encourage you to use this means of transport - main answers:</t>
  </si>
  <si>
    <t>% of answers</t>
  </si>
  <si>
    <t xml:space="preserve">% (of 493) </t>
  </si>
  <si>
    <t>Buses</t>
  </si>
  <si>
    <t>Cycling</t>
  </si>
  <si>
    <t>Walking</t>
  </si>
  <si>
    <t>Q. 8</t>
  </si>
  <si>
    <t>For people with paid work or regular voluntary work only, how far do you travel to work?</t>
  </si>
  <si>
    <t>Responses answering this question:</t>
  </si>
  <si>
    <t>Miles:</t>
  </si>
  <si>
    <t>No. of answers</t>
  </si>
  <si>
    <t>Less than 2</t>
  </si>
  <si>
    <t>3 - 5</t>
  </si>
  <si>
    <t>6 - 10</t>
  </si>
  <si>
    <t>More than 10</t>
  </si>
  <si>
    <t>Total</t>
  </si>
  <si>
    <t>Q. 9</t>
  </si>
  <si>
    <t xml:space="preserve">Do you work from home? </t>
  </si>
  <si>
    <t>Regularly</t>
  </si>
  <si>
    <t>Occasionally</t>
  </si>
  <si>
    <t>Never</t>
  </si>
  <si>
    <t>Q. 10</t>
  </si>
  <si>
    <t xml:space="preserve"> If you work in Broomfield all or most of the time, which of these best describes your paid work: </t>
  </si>
  <si>
    <t xml:space="preserve">Medical or care services:  </t>
  </si>
  <si>
    <t xml:space="preserve">Education or Childcare: </t>
  </si>
  <si>
    <t>Hospitality:</t>
  </si>
  <si>
    <t>Retail:</t>
  </si>
  <si>
    <t xml:space="preserve">Agriculture:  </t>
  </si>
  <si>
    <t>Beauty:</t>
  </si>
  <si>
    <t>Other (please say):</t>
  </si>
  <si>
    <t>Q.11</t>
  </si>
  <si>
    <t xml:space="preserve">Do you think that the level of traffic going through Broomfield is: </t>
  </si>
  <si>
    <t>Satisfactory</t>
  </si>
  <si>
    <t>Mostly satisfactory but too heavy at peak times</t>
  </si>
  <si>
    <t>Too heavy most of the time</t>
  </si>
  <si>
    <t>Q. 12</t>
  </si>
  <si>
    <t>Do you support any of the following measures to reduce the impact of traffic going through the village:</t>
  </si>
  <si>
    <t>See below for each measure</t>
  </si>
  <si>
    <t>Strongly support</t>
  </si>
  <si>
    <t>Support</t>
  </si>
  <si>
    <t>Object</t>
  </si>
  <si>
    <t>Strongly object</t>
  </si>
  <si>
    <t>% Support</t>
  </si>
  <si>
    <t>% Object</t>
  </si>
  <si>
    <t>Village entry treatment near Main Road/Hospital Approach junction (gateway and markings to indicate entry to village)</t>
  </si>
  <si>
    <t>Vehicle-activated speed warning signs</t>
  </si>
  <si>
    <t>Traffic islands/pedestrian refuges (if so please say where):</t>
  </si>
  <si>
    <t>More pedestrian lights/crossings (if so please say where):</t>
  </si>
  <si>
    <t>Speed camera(s) (if so please say where):</t>
  </si>
  <si>
    <t>Signpost hospital traffic along the A130 Essex Regiment Way</t>
  </si>
  <si>
    <t>New access road into the northern side of Broomfield Hospital site from Blasford Hill</t>
  </si>
  <si>
    <t>Q. 13</t>
  </si>
  <si>
    <t>Do you support any of the following to reduce traffic speed in small/residential roads?</t>
  </si>
  <si>
    <t>Responses answering this question :</t>
  </si>
  <si>
    <t xml:space="preserve">20 mph speed limits </t>
  </si>
  <si>
    <t>Road humps (kerb to kerb humps)</t>
  </si>
  <si>
    <t>Speed cushions (small humps at intervals across the road)</t>
  </si>
  <si>
    <t>Chicanes (as in Patching Hall Lane)</t>
  </si>
  <si>
    <t>Q.45</t>
  </si>
  <si>
    <t xml:space="preserve">Current plans for Broomfield propose a network of cycle paths away from main roads, but these have yet to be achieved.  </t>
  </si>
  <si>
    <t>Should we continue to work towards getting them?</t>
  </si>
  <si>
    <t>Most answers re: cost (cheaper to park in Chelmsford).  Also, frequency and reliability</t>
  </si>
  <si>
    <t>More/better defined cycle paths; safer routes; clearer cycle lanes; less traffic</t>
  </si>
  <si>
    <t>Better paths (e.g. wider pavements); safer footpaths (mostly in terms of traffic, also lighting)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</si>
</sst>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181717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.5"/>
      <color rgb="FF18171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/>
    <xf numFmtId="0" fontId="4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0" fillId="0" borderId="7" xfId="1" applyFont="1" applyBorder="1"/>
    <xf numFmtId="9" fontId="0" fillId="0" borderId="8" xfId="1" applyFont="1" applyBorder="1"/>
    <xf numFmtId="0" fontId="4" fillId="0" borderId="9" xfId="0" applyFont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9" fontId="0" fillId="0" borderId="12" xfId="1" applyFont="1" applyBorder="1"/>
    <xf numFmtId="9" fontId="0" fillId="0" borderId="13" xfId="1" applyFont="1" applyBorder="1"/>
    <xf numFmtId="0" fontId="4" fillId="0" borderId="14" xfId="0" applyFont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4" fillId="0" borderId="17" xfId="0" applyFont="1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9" fontId="0" fillId="0" borderId="21" xfId="1" applyFont="1" applyBorder="1"/>
    <xf numFmtId="9" fontId="0" fillId="0" borderId="22" xfId="1" applyFont="1" applyBorder="1"/>
    <xf numFmtId="0" fontId="2" fillId="0" borderId="0" xfId="0" applyFont="1" applyBorder="1"/>
    <xf numFmtId="0" fontId="5" fillId="0" borderId="14" xfId="0" applyFont="1" applyBorder="1" applyAlignment="1">
      <alignment horizontal="left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1" xfId="0" applyFont="1" applyBorder="1"/>
    <xf numFmtId="0" fontId="2" fillId="0" borderId="12" xfId="0" applyFont="1" applyBorder="1"/>
    <xf numFmtId="9" fontId="2" fillId="0" borderId="12" xfId="1" applyFont="1" applyBorder="1"/>
    <xf numFmtId="9" fontId="2" fillId="0" borderId="13" xfId="1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2" fillId="0" borderId="11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30" xfId="0" applyFont="1" applyBorder="1"/>
    <xf numFmtId="1" fontId="0" fillId="0" borderId="16" xfId="0" applyNumberFormat="1" applyBorder="1"/>
    <xf numFmtId="9" fontId="0" fillId="0" borderId="11" xfId="1" applyFont="1" applyBorder="1"/>
    <xf numFmtId="0" fontId="0" fillId="0" borderId="31" xfId="0" applyBorder="1"/>
    <xf numFmtId="9" fontId="0" fillId="0" borderId="31" xfId="1" applyFont="1" applyBorder="1"/>
    <xf numFmtId="9" fontId="0" fillId="0" borderId="30" xfId="1" applyFont="1" applyBorder="1"/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/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3" xfId="0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9" xfId="0" applyBorder="1"/>
    <xf numFmtId="0" fontId="0" fillId="0" borderId="38" xfId="0" applyBorder="1"/>
    <xf numFmtId="0" fontId="0" fillId="0" borderId="39" xfId="0" applyBorder="1"/>
    <xf numFmtId="9" fontId="0" fillId="0" borderId="37" xfId="1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14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9" fontId="0" fillId="0" borderId="20" xfId="1" applyFont="1" applyBorder="1"/>
    <xf numFmtId="9" fontId="0" fillId="0" borderId="46" xfId="1" applyFont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0" xfId="0" applyFont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0" xfId="0" applyAlignment="1"/>
    <xf numFmtId="0" fontId="0" fillId="0" borderId="53" xfId="0" applyBorder="1"/>
    <xf numFmtId="0" fontId="0" fillId="0" borderId="13" xfId="0" applyBorder="1"/>
    <xf numFmtId="0" fontId="0" fillId="0" borderId="36" xfId="0" quotePrefix="1" applyBorder="1"/>
    <xf numFmtId="9" fontId="0" fillId="0" borderId="37" xfId="0" applyNumberFormat="1" applyBorder="1"/>
    <xf numFmtId="0" fontId="0" fillId="0" borderId="46" xfId="0" applyBorder="1"/>
    <xf numFmtId="0" fontId="0" fillId="0" borderId="32" xfId="0" applyBorder="1"/>
    <xf numFmtId="9" fontId="0" fillId="0" borderId="46" xfId="0" applyNumberFormat="1" applyBorder="1"/>
    <xf numFmtId="0" fontId="4" fillId="0" borderId="3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0" fillId="0" borderId="17" xfId="0" applyBorder="1"/>
    <xf numFmtId="0" fontId="6" fillId="0" borderId="0" xfId="0" applyFont="1" applyAlignment="1">
      <alignment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indent="3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horizontal="right"/>
    </xf>
    <xf numFmtId="9" fontId="0" fillId="0" borderId="11" xfId="1" applyFont="1" applyBorder="1" applyAlignment="1">
      <alignment horizontal="right"/>
    </xf>
    <xf numFmtId="9" fontId="0" fillId="0" borderId="37" xfId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topLeftCell="A118" workbookViewId="0">
      <selection activeCell="A51" sqref="A51"/>
    </sheetView>
  </sheetViews>
  <sheetFormatPr defaultRowHeight="14.4" x14ac:dyDescent="0.3"/>
  <cols>
    <col min="2" max="2" width="15.44140625" customWidth="1"/>
    <col min="5" max="5" width="11.109375" customWidth="1"/>
    <col min="8" max="8" width="12.44140625" customWidth="1"/>
    <col min="10" max="10" width="9.6640625" customWidth="1"/>
    <col min="15" max="15" width="10.6640625" customWidth="1"/>
  </cols>
  <sheetData>
    <row r="1" spans="1:13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3" x14ac:dyDescent="0.3">
      <c r="A2" s="1"/>
      <c r="B2" s="1"/>
      <c r="C2" s="1"/>
      <c r="D2" s="1"/>
      <c r="E2" s="1"/>
      <c r="F2" s="1"/>
      <c r="G2" s="1"/>
      <c r="H2" s="1"/>
    </row>
    <row r="3" spans="1:13" x14ac:dyDescent="0.3">
      <c r="A3" s="1" t="s">
        <v>1</v>
      </c>
      <c r="B3" s="1"/>
      <c r="C3" s="1"/>
      <c r="D3" s="1"/>
      <c r="E3" s="1"/>
      <c r="F3" s="1"/>
      <c r="G3" s="1"/>
      <c r="H3" s="1"/>
    </row>
    <row r="4" spans="1:13" x14ac:dyDescent="0.3">
      <c r="A4" s="1"/>
      <c r="B4" s="1"/>
      <c r="C4" s="1"/>
      <c r="D4" s="1"/>
      <c r="E4" s="1"/>
      <c r="F4" s="1"/>
      <c r="G4" s="1"/>
      <c r="H4" s="1"/>
    </row>
    <row r="5" spans="1:13" x14ac:dyDescent="0.3">
      <c r="A5" s="1" t="s">
        <v>3</v>
      </c>
      <c r="B5" s="1"/>
      <c r="C5" s="1"/>
      <c r="D5" s="1"/>
      <c r="E5" s="1"/>
      <c r="F5" s="2" t="s">
        <v>2</v>
      </c>
      <c r="G5" s="1"/>
      <c r="H5" s="1"/>
    </row>
    <row r="7" spans="1:13" x14ac:dyDescent="0.3">
      <c r="A7" s="1" t="s">
        <v>4</v>
      </c>
    </row>
    <row r="9" spans="1:13" ht="15.6" x14ac:dyDescent="0.3">
      <c r="A9" s="1" t="s">
        <v>5</v>
      </c>
      <c r="B9" s="3" t="s">
        <v>6</v>
      </c>
    </row>
    <row r="10" spans="1:13" ht="16.2" thickBot="1" x14ac:dyDescent="0.35">
      <c r="A10" s="1"/>
      <c r="B10" s="3"/>
    </row>
    <row r="11" spans="1:13" ht="43.8" thickBot="1" x14ac:dyDescent="0.35">
      <c r="A11" s="4"/>
      <c r="B11" s="4"/>
      <c r="C11" s="4"/>
      <c r="D11" s="4"/>
      <c r="E11" s="4"/>
      <c r="F11" s="5" t="s">
        <v>7</v>
      </c>
      <c r="G11" s="6" t="s">
        <v>8</v>
      </c>
      <c r="H11" s="6" t="s">
        <v>9</v>
      </c>
      <c r="I11" s="6" t="s">
        <v>10</v>
      </c>
      <c r="J11" s="6" t="s">
        <v>11</v>
      </c>
      <c r="K11" s="6" t="s">
        <v>12</v>
      </c>
      <c r="L11" s="6" t="s">
        <v>13</v>
      </c>
      <c r="M11" s="7" t="s">
        <v>14</v>
      </c>
    </row>
    <row r="12" spans="1:13" x14ac:dyDescent="0.3">
      <c r="A12" s="8"/>
      <c r="B12" s="9" t="s">
        <v>15</v>
      </c>
      <c r="C12" s="10"/>
      <c r="D12" s="10"/>
      <c r="E12" s="11"/>
      <c r="F12" s="12">
        <v>306</v>
      </c>
      <c r="G12" s="12">
        <v>134</v>
      </c>
      <c r="H12" s="12">
        <v>1</v>
      </c>
      <c r="I12" s="12">
        <v>1</v>
      </c>
      <c r="J12" s="12">
        <v>32</v>
      </c>
      <c r="K12" s="12">
        <f t="shared" ref="K12:K28" si="0">SUM(F12:J12)</f>
        <v>474</v>
      </c>
      <c r="L12" s="13">
        <f t="shared" ref="L12:L28" si="1">SUM(F12:G12)/K12</f>
        <v>0.92827004219409281</v>
      </c>
      <c r="M12" s="14">
        <f t="shared" ref="M12:M28" si="2">SUM(H12:I12)/K12</f>
        <v>4.2194092827004216E-3</v>
      </c>
    </row>
    <row r="13" spans="1:13" x14ac:dyDescent="0.3">
      <c r="A13" s="8"/>
      <c r="B13" s="15" t="s">
        <v>16</v>
      </c>
      <c r="C13" s="8"/>
      <c r="D13" s="8"/>
      <c r="E13" s="16"/>
      <c r="F13" s="17">
        <v>293</v>
      </c>
      <c r="G13" s="17">
        <v>182</v>
      </c>
      <c r="H13" s="17">
        <v>3</v>
      </c>
      <c r="I13" s="17">
        <v>0</v>
      </c>
      <c r="J13" s="17">
        <v>4</v>
      </c>
      <c r="K13" s="18">
        <f t="shared" si="0"/>
        <v>482</v>
      </c>
      <c r="L13" s="19">
        <f t="shared" si="1"/>
        <v>0.98547717842323657</v>
      </c>
      <c r="M13" s="20">
        <f t="shared" si="2"/>
        <v>6.2240663900414933E-3</v>
      </c>
    </row>
    <row r="14" spans="1:13" x14ac:dyDescent="0.3">
      <c r="A14" s="8"/>
      <c r="B14" s="21" t="s">
        <v>17</v>
      </c>
      <c r="C14" s="22"/>
      <c r="D14" s="22"/>
      <c r="E14" s="23"/>
      <c r="F14" s="17">
        <v>410</v>
      </c>
      <c r="G14" s="17">
        <v>76</v>
      </c>
      <c r="H14" s="17">
        <v>0</v>
      </c>
      <c r="I14" s="17">
        <v>0</v>
      </c>
      <c r="J14" s="17">
        <v>1</v>
      </c>
      <c r="K14" s="18">
        <f t="shared" si="0"/>
        <v>487</v>
      </c>
      <c r="L14" s="19">
        <f t="shared" si="1"/>
        <v>0.99794661190965095</v>
      </c>
      <c r="M14" s="20">
        <f t="shared" si="2"/>
        <v>0</v>
      </c>
    </row>
    <row r="15" spans="1:13" x14ac:dyDescent="0.3">
      <c r="A15" s="8"/>
      <c r="B15" s="15" t="s">
        <v>18</v>
      </c>
      <c r="C15" s="8"/>
      <c r="D15" s="8"/>
      <c r="E15" s="16"/>
      <c r="F15" s="17">
        <v>236</v>
      </c>
      <c r="G15" s="17">
        <v>157</v>
      </c>
      <c r="H15" s="17">
        <v>6</v>
      </c>
      <c r="I15" s="17">
        <v>0</v>
      </c>
      <c r="J15" s="17">
        <v>69</v>
      </c>
      <c r="K15" s="18">
        <f t="shared" si="0"/>
        <v>468</v>
      </c>
      <c r="L15" s="19">
        <f t="shared" si="1"/>
        <v>0.83974358974358976</v>
      </c>
      <c r="M15" s="20">
        <f t="shared" si="2"/>
        <v>1.282051282051282E-2</v>
      </c>
    </row>
    <row r="16" spans="1:13" x14ac:dyDescent="0.3">
      <c r="A16" s="8"/>
      <c r="B16" s="21" t="s">
        <v>19</v>
      </c>
      <c r="C16" s="22"/>
      <c r="D16" s="22"/>
      <c r="E16" s="23"/>
      <c r="F16" s="17">
        <v>203</v>
      </c>
      <c r="G16" s="17">
        <v>217</v>
      </c>
      <c r="H16" s="17">
        <v>4</v>
      </c>
      <c r="I16" s="17">
        <v>5</v>
      </c>
      <c r="J16" s="17">
        <v>41</v>
      </c>
      <c r="K16" s="18">
        <f t="shared" si="0"/>
        <v>470</v>
      </c>
      <c r="L16" s="19">
        <f t="shared" si="1"/>
        <v>0.8936170212765957</v>
      </c>
      <c r="M16" s="20">
        <f t="shared" si="2"/>
        <v>1.9148936170212766E-2</v>
      </c>
    </row>
    <row r="17" spans="1:13" x14ac:dyDescent="0.3">
      <c r="A17" s="8"/>
      <c r="B17" s="15" t="s">
        <v>20</v>
      </c>
      <c r="C17" s="8"/>
      <c r="D17" s="8"/>
      <c r="E17" s="16"/>
      <c r="F17" s="17">
        <v>141</v>
      </c>
      <c r="G17" s="17">
        <v>214</v>
      </c>
      <c r="H17" s="17">
        <v>11</v>
      </c>
      <c r="I17" s="17">
        <v>5</v>
      </c>
      <c r="J17" s="17">
        <v>94</v>
      </c>
      <c r="K17" s="18">
        <f t="shared" si="0"/>
        <v>465</v>
      </c>
      <c r="L17" s="19">
        <f t="shared" si="1"/>
        <v>0.76344086021505375</v>
      </c>
      <c r="M17" s="20">
        <f t="shared" si="2"/>
        <v>3.4408602150537634E-2</v>
      </c>
    </row>
    <row r="18" spans="1:13" x14ac:dyDescent="0.3">
      <c r="A18" s="8"/>
      <c r="B18" s="21" t="s">
        <v>21</v>
      </c>
      <c r="C18" s="22"/>
      <c r="D18" s="22"/>
      <c r="E18" s="23"/>
      <c r="F18" s="17">
        <v>88</v>
      </c>
      <c r="G18" s="17">
        <v>254</v>
      </c>
      <c r="H18" s="17">
        <v>9</v>
      </c>
      <c r="I18" s="17">
        <v>6</v>
      </c>
      <c r="J18" s="17">
        <v>101</v>
      </c>
      <c r="K18" s="18">
        <f t="shared" si="0"/>
        <v>458</v>
      </c>
      <c r="L18" s="19">
        <f t="shared" si="1"/>
        <v>0.74672489082969429</v>
      </c>
      <c r="M18" s="20">
        <f t="shared" si="2"/>
        <v>3.2751091703056769E-2</v>
      </c>
    </row>
    <row r="19" spans="1:13" x14ac:dyDescent="0.3">
      <c r="A19" s="8"/>
      <c r="B19" s="15" t="s">
        <v>22</v>
      </c>
      <c r="C19" s="8"/>
      <c r="D19" s="8"/>
      <c r="E19" s="16"/>
      <c r="F19" s="17">
        <v>125</v>
      </c>
      <c r="G19" s="17">
        <v>243</v>
      </c>
      <c r="H19" s="17">
        <v>12</v>
      </c>
      <c r="I19" s="17">
        <v>4</v>
      </c>
      <c r="J19" s="17">
        <v>78</v>
      </c>
      <c r="K19" s="18">
        <f t="shared" si="0"/>
        <v>462</v>
      </c>
      <c r="L19" s="19">
        <f t="shared" si="1"/>
        <v>0.79653679653679654</v>
      </c>
      <c r="M19" s="20">
        <f t="shared" si="2"/>
        <v>3.4632034632034632E-2</v>
      </c>
    </row>
    <row r="20" spans="1:13" x14ac:dyDescent="0.3">
      <c r="A20" s="8"/>
      <c r="B20" s="21" t="s">
        <v>23</v>
      </c>
      <c r="C20" s="22"/>
      <c r="D20" s="22"/>
      <c r="E20" s="23"/>
      <c r="F20" s="17">
        <v>204</v>
      </c>
      <c r="G20" s="17">
        <v>200</v>
      </c>
      <c r="H20" s="17">
        <v>1</v>
      </c>
      <c r="I20" s="17">
        <v>1</v>
      </c>
      <c r="J20" s="17">
        <v>63</v>
      </c>
      <c r="K20" s="18">
        <f t="shared" si="0"/>
        <v>469</v>
      </c>
      <c r="L20" s="19">
        <f t="shared" si="1"/>
        <v>0.86140724946695091</v>
      </c>
      <c r="M20" s="20">
        <f t="shared" si="2"/>
        <v>4.2643923240938165E-3</v>
      </c>
    </row>
    <row r="21" spans="1:13" x14ac:dyDescent="0.3">
      <c r="A21" s="8"/>
      <c r="B21" s="15" t="s">
        <v>24</v>
      </c>
      <c r="C21" s="8"/>
      <c r="D21" s="8"/>
      <c r="E21" s="16"/>
      <c r="F21" s="17">
        <v>251</v>
      </c>
      <c r="G21" s="17">
        <v>186</v>
      </c>
      <c r="H21" s="17">
        <v>2</v>
      </c>
      <c r="I21" s="17">
        <v>3</v>
      </c>
      <c r="J21" s="17">
        <v>37</v>
      </c>
      <c r="K21" s="18">
        <f t="shared" si="0"/>
        <v>479</v>
      </c>
      <c r="L21" s="19">
        <f t="shared" si="1"/>
        <v>0.91231732776617958</v>
      </c>
      <c r="M21" s="20">
        <f t="shared" si="2"/>
        <v>1.0438413361169102E-2</v>
      </c>
    </row>
    <row r="22" spans="1:13" s="1" customFormat="1" x14ac:dyDescent="0.3">
      <c r="A22" s="31"/>
      <c r="B22" s="32" t="s">
        <v>25</v>
      </c>
      <c r="C22" s="33"/>
      <c r="D22" s="33"/>
      <c r="E22" s="34"/>
      <c r="F22" s="35">
        <v>3</v>
      </c>
      <c r="G22" s="35">
        <v>21</v>
      </c>
      <c r="H22" s="35">
        <v>157</v>
      </c>
      <c r="I22" s="35">
        <v>294</v>
      </c>
      <c r="J22" s="35">
        <v>7</v>
      </c>
      <c r="K22" s="36">
        <f t="shared" si="0"/>
        <v>482</v>
      </c>
      <c r="L22" s="37">
        <f t="shared" si="1"/>
        <v>4.9792531120331947E-2</v>
      </c>
      <c r="M22" s="38">
        <f t="shared" si="2"/>
        <v>0.93568464730290457</v>
      </c>
    </row>
    <row r="23" spans="1:13" x14ac:dyDescent="0.3">
      <c r="A23" s="8"/>
      <c r="B23" s="15" t="s">
        <v>26</v>
      </c>
      <c r="C23" s="8"/>
      <c r="D23" s="8"/>
      <c r="E23" s="16"/>
      <c r="F23" s="17">
        <v>134</v>
      </c>
      <c r="G23" s="17">
        <v>251</v>
      </c>
      <c r="H23" s="17">
        <v>40</v>
      </c>
      <c r="I23" s="17">
        <v>6</v>
      </c>
      <c r="J23" s="17">
        <v>48</v>
      </c>
      <c r="K23" s="18">
        <f t="shared" si="0"/>
        <v>479</v>
      </c>
      <c r="L23" s="19">
        <f t="shared" si="1"/>
        <v>0.80375782881002089</v>
      </c>
      <c r="M23" s="20">
        <f t="shared" si="2"/>
        <v>9.6033402922755737E-2</v>
      </c>
    </row>
    <row r="24" spans="1:13" x14ac:dyDescent="0.3">
      <c r="A24" s="8"/>
      <c r="B24" s="21" t="s">
        <v>27</v>
      </c>
      <c r="C24" s="22"/>
      <c r="D24" s="22"/>
      <c r="E24" s="23"/>
      <c r="F24" s="17">
        <v>63</v>
      </c>
      <c r="G24" s="17">
        <v>278</v>
      </c>
      <c r="H24" s="17">
        <v>59</v>
      </c>
      <c r="I24" s="17">
        <v>15</v>
      </c>
      <c r="J24" s="17">
        <v>46</v>
      </c>
      <c r="K24" s="18">
        <f t="shared" si="0"/>
        <v>461</v>
      </c>
      <c r="L24" s="19">
        <f t="shared" si="1"/>
        <v>0.73969631236442512</v>
      </c>
      <c r="M24" s="20">
        <f t="shared" si="2"/>
        <v>0.16052060737527116</v>
      </c>
    </row>
    <row r="25" spans="1:13" x14ac:dyDescent="0.3">
      <c r="A25" s="8"/>
      <c r="B25" s="15" t="s">
        <v>28</v>
      </c>
      <c r="C25" s="8"/>
      <c r="D25" s="8"/>
      <c r="E25" s="16"/>
      <c r="F25" s="17">
        <v>90</v>
      </c>
      <c r="G25" s="17">
        <v>191</v>
      </c>
      <c r="H25" s="17">
        <v>11</v>
      </c>
      <c r="I25" s="17">
        <v>6</v>
      </c>
      <c r="J25" s="17">
        <v>164</v>
      </c>
      <c r="K25" s="18">
        <f t="shared" si="0"/>
        <v>462</v>
      </c>
      <c r="L25" s="19">
        <f t="shared" si="1"/>
        <v>0.60822510822510822</v>
      </c>
      <c r="M25" s="20">
        <f t="shared" si="2"/>
        <v>3.67965367965368E-2</v>
      </c>
    </row>
    <row r="26" spans="1:13" x14ac:dyDescent="0.3">
      <c r="A26" s="8"/>
      <c r="B26" s="21" t="s">
        <v>29</v>
      </c>
      <c r="C26" s="22"/>
      <c r="D26" s="22"/>
      <c r="E26" s="23"/>
      <c r="F26" s="17">
        <v>84</v>
      </c>
      <c r="G26" s="17">
        <v>266</v>
      </c>
      <c r="H26" s="17">
        <v>38</v>
      </c>
      <c r="I26" s="17">
        <v>15</v>
      </c>
      <c r="J26" s="17">
        <v>62</v>
      </c>
      <c r="K26" s="18">
        <f t="shared" si="0"/>
        <v>465</v>
      </c>
      <c r="L26" s="19">
        <f t="shared" si="1"/>
        <v>0.75268817204301075</v>
      </c>
      <c r="M26" s="20">
        <f t="shared" si="2"/>
        <v>0.11397849462365592</v>
      </c>
    </row>
    <row r="27" spans="1:13" x14ac:dyDescent="0.3">
      <c r="A27" s="8"/>
      <c r="B27" s="15" t="s">
        <v>30</v>
      </c>
      <c r="C27" s="8"/>
      <c r="D27" s="8"/>
      <c r="E27" s="16"/>
      <c r="F27" s="17">
        <v>19</v>
      </c>
      <c r="G27" s="17">
        <v>97</v>
      </c>
      <c r="H27" s="17">
        <v>78</v>
      </c>
      <c r="I27" s="17">
        <v>43</v>
      </c>
      <c r="J27" s="17">
        <v>219</v>
      </c>
      <c r="K27" s="18">
        <f t="shared" si="0"/>
        <v>456</v>
      </c>
      <c r="L27" s="19">
        <f t="shared" si="1"/>
        <v>0.25438596491228072</v>
      </c>
      <c r="M27" s="20">
        <f t="shared" si="2"/>
        <v>0.26535087719298245</v>
      </c>
    </row>
    <row r="28" spans="1:13" ht="15" thickBot="1" x14ac:dyDescent="0.35">
      <c r="A28" s="8"/>
      <c r="B28" s="24" t="s">
        <v>31</v>
      </c>
      <c r="C28" s="25"/>
      <c r="D28" s="25"/>
      <c r="E28" s="26"/>
      <c r="F28" s="27">
        <v>12</v>
      </c>
      <c r="G28" s="27">
        <v>114</v>
      </c>
      <c r="H28" s="27">
        <v>33</v>
      </c>
      <c r="I28" s="27">
        <v>12</v>
      </c>
      <c r="J28" s="27">
        <v>282</v>
      </c>
      <c r="K28" s="28">
        <f t="shared" si="0"/>
        <v>453</v>
      </c>
      <c r="L28" s="29">
        <f t="shared" si="1"/>
        <v>0.27814569536423839</v>
      </c>
      <c r="M28" s="30">
        <f t="shared" si="2"/>
        <v>9.9337748344370855E-2</v>
      </c>
    </row>
    <row r="31" spans="1:13" s="1" customFormat="1" x14ac:dyDescent="0.3">
      <c r="A31" s="1" t="s">
        <v>32</v>
      </c>
    </row>
    <row r="33" spans="1:16" s="1" customFormat="1" x14ac:dyDescent="0.3">
      <c r="A33" s="1" t="s">
        <v>33</v>
      </c>
      <c r="B33" s="1" t="s">
        <v>34</v>
      </c>
    </row>
    <row r="35" spans="1:16" x14ac:dyDescent="0.3">
      <c r="B35" s="39" t="s">
        <v>35</v>
      </c>
      <c r="C35" s="40"/>
      <c r="D35" s="41"/>
      <c r="E35" s="34" t="s">
        <v>36</v>
      </c>
      <c r="F35" s="35"/>
      <c r="G35" s="42" t="s">
        <v>37</v>
      </c>
      <c r="H35" s="42"/>
      <c r="I35" s="42" t="s">
        <v>38</v>
      </c>
      <c r="J35" s="42"/>
      <c r="K35" s="42" t="s">
        <v>39</v>
      </c>
      <c r="L35" s="42"/>
      <c r="M35" s="42" t="s">
        <v>40</v>
      </c>
      <c r="N35" s="42"/>
      <c r="O35" s="42" t="s">
        <v>41</v>
      </c>
      <c r="P35" s="42"/>
    </row>
    <row r="36" spans="1:16" x14ac:dyDescent="0.3">
      <c r="B36" s="43"/>
      <c r="C36" s="8"/>
      <c r="D36" s="16"/>
      <c r="E36" s="23" t="s">
        <v>42</v>
      </c>
      <c r="F36" s="17" t="s">
        <v>43</v>
      </c>
      <c r="G36" s="17" t="s">
        <v>42</v>
      </c>
      <c r="H36" s="17" t="s">
        <v>44</v>
      </c>
      <c r="I36" s="17" t="s">
        <v>42</v>
      </c>
      <c r="J36" s="17" t="s">
        <v>44</v>
      </c>
      <c r="K36" s="17" t="s">
        <v>42</v>
      </c>
      <c r="L36" s="17" t="s">
        <v>44</v>
      </c>
      <c r="M36" s="17" t="s">
        <v>42</v>
      </c>
      <c r="N36" s="17" t="s">
        <v>44</v>
      </c>
      <c r="O36" s="17" t="s">
        <v>42</v>
      </c>
      <c r="P36" s="17" t="s">
        <v>44</v>
      </c>
    </row>
    <row r="37" spans="1:16" x14ac:dyDescent="0.3">
      <c r="B37" s="44"/>
      <c r="C37" s="45"/>
      <c r="D37" s="46"/>
      <c r="E37" s="23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3">
      <c r="A38" t="s">
        <v>45</v>
      </c>
      <c r="B38" s="47" t="s">
        <v>46</v>
      </c>
      <c r="C38" s="22"/>
      <c r="D38" s="23"/>
      <c r="E38" s="48">
        <v>350</v>
      </c>
      <c r="F38" s="49">
        <f>E38/493</f>
        <v>0.70993914807302227</v>
      </c>
      <c r="G38" s="17">
        <v>103</v>
      </c>
      <c r="H38" s="49">
        <f>G38/$E38</f>
        <v>0.29428571428571426</v>
      </c>
      <c r="I38" s="17">
        <v>74</v>
      </c>
      <c r="J38" s="49">
        <f>I38/$E38</f>
        <v>0.21142857142857144</v>
      </c>
      <c r="K38" s="17">
        <v>101</v>
      </c>
      <c r="L38" s="49">
        <f>K38/$E38</f>
        <v>0.28857142857142859</v>
      </c>
      <c r="M38" s="17">
        <v>278</v>
      </c>
      <c r="N38" s="49">
        <f>M38/$E38</f>
        <v>0.79428571428571426</v>
      </c>
      <c r="O38" s="50">
        <v>73</v>
      </c>
      <c r="P38" s="51">
        <f>O38/$E$38</f>
        <v>0.20857142857142857</v>
      </c>
    </row>
    <row r="39" spans="1:16" x14ac:dyDescent="0.3">
      <c r="A39" t="s">
        <v>47</v>
      </c>
      <c r="B39" s="47" t="s">
        <v>48</v>
      </c>
      <c r="C39" s="22"/>
      <c r="D39" s="23"/>
      <c r="E39" s="23">
        <v>487</v>
      </c>
      <c r="F39" s="49">
        <f>E39/493</f>
        <v>0.9878296146044625</v>
      </c>
      <c r="G39" s="17">
        <v>96</v>
      </c>
      <c r="H39" s="49">
        <f>G39/$E39</f>
        <v>0.1971252566735113</v>
      </c>
      <c r="I39" s="17">
        <v>75</v>
      </c>
      <c r="J39" s="49">
        <f>I39/$E39</f>
        <v>0.1540041067761807</v>
      </c>
      <c r="K39" s="17">
        <v>278</v>
      </c>
      <c r="L39" s="49">
        <f>K39/$E39</f>
        <v>0.57084188911704314</v>
      </c>
      <c r="M39" s="17">
        <v>385</v>
      </c>
      <c r="N39" s="52">
        <f>M39/$E39</f>
        <v>0.79055441478439425</v>
      </c>
      <c r="O39" s="53" t="s">
        <v>49</v>
      </c>
      <c r="P39" s="54"/>
    </row>
    <row r="40" spans="1:16" x14ac:dyDescent="0.3">
      <c r="A40" t="s">
        <v>50</v>
      </c>
      <c r="B40" s="47" t="s">
        <v>51</v>
      </c>
      <c r="C40" s="22"/>
      <c r="D40" s="23"/>
      <c r="E40" s="23">
        <v>478</v>
      </c>
      <c r="F40" s="49">
        <f>E40/493</f>
        <v>0.96957403651115615</v>
      </c>
      <c r="G40" s="17">
        <v>238</v>
      </c>
      <c r="H40" s="49">
        <f>G40/$E40</f>
        <v>0.497907949790795</v>
      </c>
      <c r="I40" s="17">
        <v>90</v>
      </c>
      <c r="J40" s="49">
        <f>I40/$E40</f>
        <v>0.18828451882845187</v>
      </c>
      <c r="K40" s="17">
        <v>171</v>
      </c>
      <c r="L40" s="49">
        <f>K40/$E40</f>
        <v>0.35774058577405859</v>
      </c>
      <c r="M40" s="17">
        <v>399</v>
      </c>
      <c r="N40" s="52">
        <f>M40/$E40</f>
        <v>0.83472803347280333</v>
      </c>
      <c r="O40" s="55"/>
      <c r="P40" s="56"/>
    </row>
    <row r="41" spans="1:16" x14ac:dyDescent="0.3">
      <c r="B41" s="57"/>
      <c r="C41" s="22"/>
      <c r="D41" s="23"/>
      <c r="E41" s="23"/>
      <c r="F41" s="17"/>
      <c r="G41" s="17"/>
      <c r="H41" s="17"/>
      <c r="I41" s="17"/>
      <c r="J41" s="17"/>
      <c r="K41" s="17"/>
      <c r="L41" s="17"/>
      <c r="M41" s="17"/>
      <c r="N41" s="57"/>
      <c r="O41" s="58"/>
      <c r="P41" s="59"/>
    </row>
    <row r="43" spans="1:16" ht="15.6" x14ac:dyDescent="0.3">
      <c r="A43" s="1" t="s">
        <v>52</v>
      </c>
      <c r="B43" s="3" t="s">
        <v>53</v>
      </c>
    </row>
    <row r="44" spans="1:16" ht="15" thickBot="1" x14ac:dyDescent="0.35"/>
    <row r="45" spans="1:16" x14ac:dyDescent="0.3">
      <c r="C45" s="60" t="s">
        <v>54</v>
      </c>
      <c r="D45" s="61"/>
      <c r="E45" s="61" t="s">
        <v>55</v>
      </c>
      <c r="F45" s="61"/>
      <c r="G45" s="62" t="s">
        <v>36</v>
      </c>
      <c r="H45" s="63"/>
      <c r="I45" s="64" t="s">
        <v>56</v>
      </c>
      <c r="J45" s="65"/>
      <c r="K45" s="65"/>
      <c r="L45" s="65"/>
      <c r="M45" s="65"/>
      <c r="N45" s="65"/>
      <c r="O45" s="66"/>
    </row>
    <row r="46" spans="1:16" x14ac:dyDescent="0.3">
      <c r="C46" s="67" t="s">
        <v>42</v>
      </c>
      <c r="D46" s="17" t="s">
        <v>57</v>
      </c>
      <c r="E46" s="17" t="s">
        <v>42</v>
      </c>
      <c r="F46" s="17" t="s">
        <v>57</v>
      </c>
      <c r="G46" s="17" t="s">
        <v>42</v>
      </c>
      <c r="H46" s="68" t="s">
        <v>58</v>
      </c>
      <c r="I46" s="69"/>
      <c r="J46" s="8"/>
      <c r="K46" s="8"/>
      <c r="L46" s="8"/>
      <c r="M46" s="8"/>
      <c r="N46" s="8"/>
      <c r="O46" s="70"/>
    </row>
    <row r="47" spans="1:16" ht="15" thickBot="1" x14ac:dyDescent="0.35">
      <c r="C47" s="67"/>
      <c r="D47" s="17"/>
      <c r="E47" s="17"/>
      <c r="F47" s="17"/>
      <c r="G47" s="17"/>
      <c r="H47" s="68"/>
      <c r="I47" s="69"/>
      <c r="J47" s="8"/>
      <c r="K47" s="8"/>
      <c r="L47" s="8"/>
      <c r="M47" s="8"/>
      <c r="N47" s="8"/>
      <c r="O47" s="70"/>
    </row>
    <row r="48" spans="1:16" x14ac:dyDescent="0.3">
      <c r="B48" s="71" t="s">
        <v>59</v>
      </c>
      <c r="C48" s="67">
        <v>284</v>
      </c>
      <c r="D48" s="49">
        <f>C48/G48</f>
        <v>0.7573333333333333</v>
      </c>
      <c r="E48" s="17">
        <v>91</v>
      </c>
      <c r="F48" s="49">
        <f>E48/G48</f>
        <v>0.24266666666666667</v>
      </c>
      <c r="G48" s="17">
        <v>375</v>
      </c>
      <c r="H48" s="72">
        <f>G48/493</f>
        <v>0.76064908722109537</v>
      </c>
      <c r="I48" s="73" t="s">
        <v>117</v>
      </c>
      <c r="J48" s="40"/>
      <c r="K48" s="40"/>
      <c r="L48" s="40"/>
      <c r="M48" s="40"/>
      <c r="N48" s="40"/>
      <c r="O48" s="74"/>
    </row>
    <row r="49" spans="1:15" x14ac:dyDescent="0.3">
      <c r="B49" s="75" t="s">
        <v>60</v>
      </c>
      <c r="C49" s="67">
        <v>217</v>
      </c>
      <c r="D49" s="49">
        <f>C49/G49</f>
        <v>0.62177650429799425</v>
      </c>
      <c r="E49" s="17">
        <v>132</v>
      </c>
      <c r="F49" s="49">
        <f>E49/G49</f>
        <v>0.37822349570200575</v>
      </c>
      <c r="G49" s="17">
        <v>349</v>
      </c>
      <c r="H49" s="72">
        <f>G49/493</f>
        <v>0.7079107505070994</v>
      </c>
      <c r="I49" s="76" t="s">
        <v>118</v>
      </c>
      <c r="J49" s="22"/>
      <c r="K49" s="22"/>
      <c r="L49" s="22"/>
      <c r="M49" s="22"/>
      <c r="N49" s="22"/>
      <c r="O49" s="77"/>
    </row>
    <row r="50" spans="1:15" ht="15" thickBot="1" x14ac:dyDescent="0.35">
      <c r="B50" s="78" t="s">
        <v>61</v>
      </c>
      <c r="C50" s="79">
        <v>228</v>
      </c>
      <c r="D50" s="80">
        <f>C50/G50</f>
        <v>0.70370370370370372</v>
      </c>
      <c r="E50" s="27">
        <v>96</v>
      </c>
      <c r="F50" s="80">
        <f>E50/G50</f>
        <v>0.29629629629629628</v>
      </c>
      <c r="G50" s="27">
        <v>324</v>
      </c>
      <c r="H50" s="81">
        <f>G50/493</f>
        <v>0.65720081135902642</v>
      </c>
      <c r="I50" s="82" t="s">
        <v>119</v>
      </c>
      <c r="J50" s="83"/>
      <c r="K50" s="83"/>
      <c r="L50" s="83"/>
      <c r="M50" s="83"/>
      <c r="N50" s="83"/>
      <c r="O50" s="84"/>
    </row>
    <row r="52" spans="1:15" s="1" customFormat="1" x14ac:dyDescent="0.3">
      <c r="A52" s="1" t="s">
        <v>62</v>
      </c>
      <c r="B52" s="1" t="s">
        <v>63</v>
      </c>
    </row>
    <row r="53" spans="1:15" s="1" customFormat="1" x14ac:dyDescent="0.3"/>
    <row r="54" spans="1:15" s="1" customFormat="1" x14ac:dyDescent="0.3">
      <c r="B54" t="s">
        <v>64</v>
      </c>
      <c r="E54" s="85">
        <v>301</v>
      </c>
    </row>
    <row r="55" spans="1:15" ht="15" thickBot="1" x14ac:dyDescent="0.35"/>
    <row r="56" spans="1:15" ht="15" thickBot="1" x14ac:dyDescent="0.35">
      <c r="B56" s="86" t="s">
        <v>65</v>
      </c>
      <c r="C56" s="87" t="s">
        <v>66</v>
      </c>
      <c r="D56" s="88" t="s">
        <v>57</v>
      </c>
      <c r="E56" s="89"/>
      <c r="F56" s="89"/>
    </row>
    <row r="57" spans="1:15" x14ac:dyDescent="0.3">
      <c r="B57" s="90"/>
      <c r="C57" s="18"/>
      <c r="D57" s="91"/>
      <c r="F57" s="8"/>
    </row>
    <row r="58" spans="1:15" x14ac:dyDescent="0.3">
      <c r="B58" s="67" t="s">
        <v>67</v>
      </c>
      <c r="C58" s="17">
        <v>69</v>
      </c>
      <c r="D58" s="72">
        <f>C58/$E$54</f>
        <v>0.2292358803986711</v>
      </c>
    </row>
    <row r="59" spans="1:15" x14ac:dyDescent="0.3">
      <c r="B59" s="92" t="s">
        <v>68</v>
      </c>
      <c r="C59" s="17">
        <v>69</v>
      </c>
      <c r="D59" s="72">
        <f t="shared" ref="D59:D61" si="3">C59/$E$54</f>
        <v>0.2292358803986711</v>
      </c>
    </row>
    <row r="60" spans="1:15" x14ac:dyDescent="0.3">
      <c r="B60" s="92" t="s">
        <v>69</v>
      </c>
      <c r="C60" s="17">
        <v>33</v>
      </c>
      <c r="D60" s="72">
        <f t="shared" si="3"/>
        <v>0.10963455149501661</v>
      </c>
    </row>
    <row r="61" spans="1:15" x14ac:dyDescent="0.3">
      <c r="B61" s="67" t="s">
        <v>70</v>
      </c>
      <c r="C61" s="17">
        <v>130</v>
      </c>
      <c r="D61" s="72">
        <f t="shared" si="3"/>
        <v>0.43189368770764119</v>
      </c>
    </row>
    <row r="62" spans="1:15" x14ac:dyDescent="0.3">
      <c r="B62" s="67"/>
      <c r="C62" s="17"/>
      <c r="D62" s="68"/>
    </row>
    <row r="63" spans="1:15" x14ac:dyDescent="0.3">
      <c r="B63" s="67" t="s">
        <v>71</v>
      </c>
      <c r="C63" s="17">
        <f>SUM(C58:C62)</f>
        <v>301</v>
      </c>
      <c r="D63" s="93">
        <f>SUM(D58:D62)</f>
        <v>1</v>
      </c>
    </row>
    <row r="64" spans="1:15" ht="15" thickBot="1" x14ac:dyDescent="0.35">
      <c r="B64" s="79"/>
      <c r="C64" s="27"/>
      <c r="D64" s="94"/>
    </row>
    <row r="65" spans="1:5" x14ac:dyDescent="0.3">
      <c r="C65" s="1"/>
      <c r="D65" s="1"/>
    </row>
    <row r="66" spans="1:5" s="1" customFormat="1" x14ac:dyDescent="0.3">
      <c r="A66" s="1" t="s">
        <v>72</v>
      </c>
      <c r="B66" s="1" t="s">
        <v>73</v>
      </c>
      <c r="C66"/>
      <c r="D66"/>
    </row>
    <row r="68" spans="1:5" x14ac:dyDescent="0.3">
      <c r="B68" t="s">
        <v>64</v>
      </c>
      <c r="E68">
        <v>310</v>
      </c>
    </row>
    <row r="69" spans="1:5" ht="15" thickBot="1" x14ac:dyDescent="0.35"/>
    <row r="70" spans="1:5" ht="15" thickBot="1" x14ac:dyDescent="0.35">
      <c r="B70" s="95" t="s">
        <v>74</v>
      </c>
      <c r="C70" s="12">
        <v>60</v>
      </c>
      <c r="D70" s="14">
        <f>C70/E$68</f>
        <v>0.19354838709677419</v>
      </c>
    </row>
    <row r="71" spans="1:5" ht="15" thickBot="1" x14ac:dyDescent="0.35">
      <c r="B71" s="67" t="s">
        <v>75</v>
      </c>
      <c r="C71" s="17">
        <v>91</v>
      </c>
      <c r="D71" s="14">
        <f t="shared" ref="D71:D72" si="4">C71/E$68</f>
        <v>0.29354838709677417</v>
      </c>
    </row>
    <row r="72" spans="1:5" x14ac:dyDescent="0.3">
      <c r="B72" s="67" t="s">
        <v>76</v>
      </c>
      <c r="C72" s="17">
        <v>159</v>
      </c>
      <c r="D72" s="14">
        <f t="shared" si="4"/>
        <v>0.51290322580645165</v>
      </c>
    </row>
    <row r="73" spans="1:5" x14ac:dyDescent="0.3">
      <c r="B73" s="67"/>
      <c r="C73" s="17"/>
      <c r="D73" s="68"/>
    </row>
    <row r="74" spans="1:5" ht="15" thickBot="1" x14ac:dyDescent="0.35">
      <c r="B74" s="79" t="s">
        <v>71</v>
      </c>
      <c r="C74" s="27">
        <f>SUM(C70:C73)</f>
        <v>310</v>
      </c>
      <c r="D74" s="96">
        <f>SUM(D70:D73)</f>
        <v>1</v>
      </c>
    </row>
    <row r="76" spans="1:5" s="1" customFormat="1" x14ac:dyDescent="0.3">
      <c r="A76" s="1" t="s">
        <v>77</v>
      </c>
      <c r="B76" s="1" t="s">
        <v>78</v>
      </c>
    </row>
    <row r="77" spans="1:5" s="1" customFormat="1" x14ac:dyDescent="0.3"/>
    <row r="78" spans="1:5" s="1" customFormat="1" x14ac:dyDescent="0.3">
      <c r="B78" t="s">
        <v>64</v>
      </c>
      <c r="E78" s="85">
        <v>112</v>
      </c>
    </row>
    <row r="79" spans="1:5" ht="15" thickBot="1" x14ac:dyDescent="0.35"/>
    <row r="80" spans="1:5" x14ac:dyDescent="0.3">
      <c r="B80" s="97" t="s">
        <v>79</v>
      </c>
      <c r="C80" s="98"/>
      <c r="D80" s="12">
        <v>41</v>
      </c>
      <c r="E80" s="14">
        <f>D80/E$78</f>
        <v>0.36607142857142855</v>
      </c>
    </row>
    <row r="81" spans="1:5" x14ac:dyDescent="0.3">
      <c r="B81" s="99" t="s">
        <v>80</v>
      </c>
      <c r="C81" s="100"/>
      <c r="D81" s="101">
        <v>16</v>
      </c>
      <c r="E81" s="72">
        <f t="shared" ref="E81:E86" si="5">D81/E$78</f>
        <v>0.14285714285714285</v>
      </c>
    </row>
    <row r="82" spans="1:5" x14ac:dyDescent="0.3">
      <c r="B82" s="21" t="s">
        <v>81</v>
      </c>
      <c r="C82" s="102"/>
      <c r="D82" s="101">
        <v>1</v>
      </c>
      <c r="E82" s="72">
        <f t="shared" si="5"/>
        <v>8.9285714285714281E-3</v>
      </c>
    </row>
    <row r="83" spans="1:5" x14ac:dyDescent="0.3">
      <c r="B83" s="21" t="s">
        <v>82</v>
      </c>
      <c r="C83" s="22"/>
      <c r="D83" s="17">
        <v>6</v>
      </c>
      <c r="E83" s="72">
        <f t="shared" si="5"/>
        <v>5.3571428571428568E-2</v>
      </c>
    </row>
    <row r="84" spans="1:5" x14ac:dyDescent="0.3">
      <c r="B84" s="15" t="s">
        <v>83</v>
      </c>
      <c r="C84" s="8"/>
      <c r="D84" s="17">
        <v>2</v>
      </c>
      <c r="E84" s="72">
        <f t="shared" si="5"/>
        <v>1.7857142857142856E-2</v>
      </c>
    </row>
    <row r="85" spans="1:5" x14ac:dyDescent="0.3">
      <c r="B85" s="21" t="s">
        <v>84</v>
      </c>
      <c r="C85" s="22"/>
      <c r="D85" s="17">
        <v>2</v>
      </c>
      <c r="E85" s="72">
        <f t="shared" si="5"/>
        <v>1.7857142857142856E-2</v>
      </c>
    </row>
    <row r="86" spans="1:5" x14ac:dyDescent="0.3">
      <c r="B86" s="15" t="s">
        <v>85</v>
      </c>
      <c r="C86" s="8"/>
      <c r="D86" s="17">
        <v>44</v>
      </c>
      <c r="E86" s="72">
        <f t="shared" si="5"/>
        <v>0.39285714285714285</v>
      </c>
    </row>
    <row r="87" spans="1:5" x14ac:dyDescent="0.3">
      <c r="B87" s="76"/>
      <c r="C87" s="23"/>
      <c r="D87" s="23"/>
      <c r="E87" s="68"/>
    </row>
    <row r="88" spans="1:5" x14ac:dyDescent="0.3">
      <c r="B88" s="103" t="s">
        <v>71</v>
      </c>
      <c r="C88" s="41"/>
      <c r="D88" s="23">
        <f>SUM(D80:D87)</f>
        <v>112</v>
      </c>
      <c r="E88" s="93">
        <f>SUM(E80:E87)</f>
        <v>1</v>
      </c>
    </row>
    <row r="89" spans="1:5" ht="15" thickBot="1" x14ac:dyDescent="0.35">
      <c r="B89" s="104"/>
      <c r="C89" s="26"/>
      <c r="D89" s="26"/>
      <c r="E89" s="94"/>
    </row>
    <row r="92" spans="1:5" ht="15" x14ac:dyDescent="0.3">
      <c r="A92" s="1" t="s">
        <v>86</v>
      </c>
      <c r="B92" s="105" t="s">
        <v>87</v>
      </c>
    </row>
    <row r="94" spans="1:5" x14ac:dyDescent="0.3">
      <c r="B94" t="s">
        <v>64</v>
      </c>
      <c r="E94">
        <v>354</v>
      </c>
    </row>
    <row r="95" spans="1:5" ht="15" thickBot="1" x14ac:dyDescent="0.35"/>
    <row r="96" spans="1:5" x14ac:dyDescent="0.3">
      <c r="B96" s="106" t="s">
        <v>88</v>
      </c>
      <c r="C96" s="107"/>
      <c r="D96" s="12">
        <v>7</v>
      </c>
      <c r="E96" s="14">
        <f>D96/E$94</f>
        <v>1.977401129943503E-2</v>
      </c>
    </row>
    <row r="97" spans="1:12" ht="46.2" customHeight="1" x14ac:dyDescent="0.3">
      <c r="B97" s="138" t="s">
        <v>89</v>
      </c>
      <c r="C97" s="139"/>
      <c r="D97" s="17">
        <v>133</v>
      </c>
      <c r="E97" s="72">
        <f t="shared" ref="E97:E98" si="6">D97/E$94</f>
        <v>0.37570621468926552</v>
      </c>
      <c r="H97" s="140"/>
    </row>
    <row r="98" spans="1:12" ht="33" customHeight="1" x14ac:dyDescent="0.3">
      <c r="B98" s="138" t="s">
        <v>90</v>
      </c>
      <c r="C98" s="139"/>
      <c r="D98" s="17">
        <v>214</v>
      </c>
      <c r="E98" s="72">
        <f t="shared" si="6"/>
        <v>0.60451977401129942</v>
      </c>
    </row>
    <row r="99" spans="1:12" x14ac:dyDescent="0.3">
      <c r="B99" s="108"/>
      <c r="C99" s="109"/>
      <c r="D99" s="17"/>
      <c r="E99" s="68"/>
    </row>
    <row r="100" spans="1:12" x14ac:dyDescent="0.3">
      <c r="B100" s="110" t="s">
        <v>71</v>
      </c>
      <c r="C100" s="111"/>
      <c r="D100" s="17">
        <f>SUM(D96:D99)</f>
        <v>354</v>
      </c>
      <c r="E100" s="93">
        <f>SUM(E96:E99)</f>
        <v>1</v>
      </c>
    </row>
    <row r="101" spans="1:12" ht="15" thickBot="1" x14ac:dyDescent="0.35">
      <c r="B101" s="112"/>
      <c r="C101" s="113"/>
      <c r="D101" s="27"/>
      <c r="E101" s="94"/>
    </row>
    <row r="103" spans="1:12" s="1" customFormat="1" x14ac:dyDescent="0.3">
      <c r="A103" s="1" t="s">
        <v>91</v>
      </c>
      <c r="B103" s="1" t="s">
        <v>92</v>
      </c>
    </row>
    <row r="105" spans="1:12" x14ac:dyDescent="0.3">
      <c r="B105" t="s">
        <v>64</v>
      </c>
      <c r="E105" t="s">
        <v>93</v>
      </c>
    </row>
    <row r="106" spans="1:12" ht="15" thickBot="1" x14ac:dyDescent="0.35"/>
    <row r="107" spans="1:12" ht="43.8" thickBot="1" x14ac:dyDescent="0.35">
      <c r="E107" s="114" t="s">
        <v>94</v>
      </c>
      <c r="F107" s="115" t="s">
        <v>95</v>
      </c>
      <c r="G107" s="115" t="s">
        <v>96</v>
      </c>
      <c r="H107" s="115" t="s">
        <v>97</v>
      </c>
      <c r="I107" s="115" t="s">
        <v>11</v>
      </c>
      <c r="J107" s="115" t="s">
        <v>12</v>
      </c>
      <c r="K107" s="115" t="s">
        <v>98</v>
      </c>
      <c r="L107" s="116" t="s">
        <v>99</v>
      </c>
    </row>
    <row r="108" spans="1:12" ht="67.2" customHeight="1" x14ac:dyDescent="0.3">
      <c r="B108" s="117" t="s">
        <v>100</v>
      </c>
      <c r="C108" s="118"/>
      <c r="D108" s="118"/>
      <c r="E108" s="12">
        <v>130</v>
      </c>
      <c r="F108" s="12">
        <v>105</v>
      </c>
      <c r="G108" s="12">
        <v>9</v>
      </c>
      <c r="H108" s="12">
        <v>6</v>
      </c>
      <c r="I108" s="12">
        <v>72</v>
      </c>
      <c r="J108" s="12">
        <v>322</v>
      </c>
      <c r="K108" s="13">
        <f t="shared" ref="K108:K114" si="7">SUM(E108:F108)/J108</f>
        <v>0.72981366459627328</v>
      </c>
      <c r="L108" s="14">
        <f t="shared" ref="L108:L114" si="8">SUM(G108:H108)/J108</f>
        <v>4.6583850931677016E-2</v>
      </c>
    </row>
    <row r="109" spans="1:12" ht="54" customHeight="1" x14ac:dyDescent="0.3">
      <c r="B109" s="119" t="s">
        <v>101</v>
      </c>
      <c r="C109" s="120"/>
      <c r="D109" s="120"/>
      <c r="E109" s="17">
        <v>159</v>
      </c>
      <c r="F109" s="17">
        <v>125</v>
      </c>
      <c r="G109" s="17">
        <v>12</v>
      </c>
      <c r="H109" s="17">
        <v>6</v>
      </c>
      <c r="I109" s="17">
        <v>30</v>
      </c>
      <c r="J109" s="17">
        <v>332</v>
      </c>
      <c r="K109" s="49">
        <f t="shared" si="7"/>
        <v>0.85542168674698793</v>
      </c>
      <c r="L109" s="72">
        <f t="shared" si="8"/>
        <v>5.4216867469879519E-2</v>
      </c>
    </row>
    <row r="110" spans="1:12" ht="45.6" customHeight="1" x14ac:dyDescent="0.3">
      <c r="B110" s="141" t="s">
        <v>102</v>
      </c>
      <c r="C110" s="120"/>
      <c r="D110" s="120"/>
      <c r="E110" s="17">
        <v>55</v>
      </c>
      <c r="F110" s="17">
        <v>75</v>
      </c>
      <c r="G110" s="17">
        <v>18</v>
      </c>
      <c r="H110" s="17">
        <v>8</v>
      </c>
      <c r="I110" s="17">
        <v>121</v>
      </c>
      <c r="J110" s="17">
        <v>277</v>
      </c>
      <c r="K110" s="49">
        <f t="shared" si="7"/>
        <v>0.46931407942238268</v>
      </c>
      <c r="L110" s="72">
        <f t="shared" si="8"/>
        <v>9.3862815884476536E-2</v>
      </c>
    </row>
    <row r="111" spans="1:12" ht="50.4" customHeight="1" x14ac:dyDescent="0.3">
      <c r="B111" s="119" t="s">
        <v>103</v>
      </c>
      <c r="C111" s="120"/>
      <c r="D111" s="120"/>
      <c r="E111" s="17">
        <v>102</v>
      </c>
      <c r="F111" s="17">
        <v>66</v>
      </c>
      <c r="G111" s="17">
        <v>26</v>
      </c>
      <c r="H111" s="17">
        <v>9</v>
      </c>
      <c r="I111" s="17">
        <v>100</v>
      </c>
      <c r="J111" s="17">
        <v>303</v>
      </c>
      <c r="K111" s="49">
        <f t="shared" si="7"/>
        <v>0.5544554455445545</v>
      </c>
      <c r="L111" s="72">
        <f t="shared" si="8"/>
        <v>0.11551155115511551</v>
      </c>
    </row>
    <row r="112" spans="1:12" s="140" customFormat="1" ht="42" customHeight="1" x14ac:dyDescent="0.3">
      <c r="B112" s="142" t="s">
        <v>104</v>
      </c>
      <c r="C112" s="143"/>
      <c r="D112" s="143"/>
      <c r="E112" s="144">
        <v>98</v>
      </c>
      <c r="F112" s="144">
        <v>49</v>
      </c>
      <c r="G112" s="144">
        <v>43</v>
      </c>
      <c r="H112" s="144">
        <v>32</v>
      </c>
      <c r="I112" s="144">
        <v>80</v>
      </c>
      <c r="J112" s="144">
        <v>302</v>
      </c>
      <c r="K112" s="145">
        <f t="shared" si="7"/>
        <v>0.48675496688741721</v>
      </c>
      <c r="L112" s="146">
        <f t="shared" si="8"/>
        <v>0.24834437086092714</v>
      </c>
    </row>
    <row r="113" spans="1:12" ht="55.2" customHeight="1" x14ac:dyDescent="0.3">
      <c r="B113" s="119" t="s">
        <v>105</v>
      </c>
      <c r="C113" s="120"/>
      <c r="D113" s="120"/>
      <c r="E113" s="17">
        <v>186</v>
      </c>
      <c r="F113" s="17">
        <v>108</v>
      </c>
      <c r="G113" s="17">
        <v>7</v>
      </c>
      <c r="H113" s="17">
        <v>3</v>
      </c>
      <c r="I113" s="17">
        <v>25</v>
      </c>
      <c r="J113" s="17">
        <v>329</v>
      </c>
      <c r="K113" s="49">
        <f t="shared" si="7"/>
        <v>0.8936170212765957</v>
      </c>
      <c r="L113" s="72">
        <f t="shared" si="8"/>
        <v>3.0395136778115502E-2</v>
      </c>
    </row>
    <row r="114" spans="1:12" ht="66.599999999999994" customHeight="1" thickBot="1" x14ac:dyDescent="0.35">
      <c r="B114" s="121" t="s">
        <v>106</v>
      </c>
      <c r="C114" s="122"/>
      <c r="D114" s="122"/>
      <c r="E114" s="27">
        <v>187</v>
      </c>
      <c r="F114" s="27">
        <v>83</v>
      </c>
      <c r="G114" s="27">
        <v>13</v>
      </c>
      <c r="H114" s="27">
        <v>29</v>
      </c>
      <c r="I114" s="27">
        <v>32</v>
      </c>
      <c r="J114" s="27">
        <v>344</v>
      </c>
      <c r="K114" s="80">
        <f t="shared" si="7"/>
        <v>0.78488372093023251</v>
      </c>
      <c r="L114" s="81">
        <f t="shared" si="8"/>
        <v>0.12209302325581395</v>
      </c>
    </row>
    <row r="115" spans="1:12" x14ac:dyDescent="0.3">
      <c r="B115" s="123"/>
      <c r="C115" s="123"/>
      <c r="D115" s="123"/>
    </row>
    <row r="117" spans="1:12" ht="15.6" x14ac:dyDescent="0.3">
      <c r="A117" s="1" t="s">
        <v>107</v>
      </c>
      <c r="B117" s="124" t="s">
        <v>108</v>
      </c>
    </row>
    <row r="119" spans="1:12" x14ac:dyDescent="0.3">
      <c r="B119" t="s">
        <v>109</v>
      </c>
      <c r="E119" t="s">
        <v>93</v>
      </c>
    </row>
    <row r="120" spans="1:12" ht="15" thickBot="1" x14ac:dyDescent="0.35"/>
    <row r="121" spans="1:12" ht="43.8" thickBot="1" x14ac:dyDescent="0.35">
      <c r="E121" s="114" t="s">
        <v>94</v>
      </c>
      <c r="F121" s="115" t="s">
        <v>95</v>
      </c>
      <c r="G121" s="115" t="s">
        <v>96</v>
      </c>
      <c r="H121" s="115" t="s">
        <v>97</v>
      </c>
      <c r="I121" s="115" t="s">
        <v>11</v>
      </c>
      <c r="J121" s="115" t="s">
        <v>12</v>
      </c>
      <c r="K121" s="115" t="s">
        <v>98</v>
      </c>
      <c r="L121" s="116" t="s">
        <v>99</v>
      </c>
    </row>
    <row r="122" spans="1:12" x14ac:dyDescent="0.3">
      <c r="B122" s="125" t="s">
        <v>110</v>
      </c>
      <c r="C122" s="126"/>
      <c r="D122" s="127"/>
      <c r="E122" s="12">
        <v>223</v>
      </c>
      <c r="F122" s="12">
        <v>145</v>
      </c>
      <c r="G122" s="12">
        <v>41</v>
      </c>
      <c r="H122" s="12">
        <v>21</v>
      </c>
      <c r="I122" s="12">
        <v>31</v>
      </c>
      <c r="J122" s="12">
        <v>461</v>
      </c>
      <c r="K122" s="13">
        <f>SUM(E122:F122)/J122</f>
        <v>0.79826464208242953</v>
      </c>
      <c r="L122" s="14">
        <f>SUM(G122:H122)/J122</f>
        <v>0.13449023861171366</v>
      </c>
    </row>
    <row r="123" spans="1:12" x14ac:dyDescent="0.3">
      <c r="B123" s="128" t="s">
        <v>111</v>
      </c>
      <c r="C123" s="129"/>
      <c r="D123" s="17"/>
      <c r="E123" s="17">
        <v>95</v>
      </c>
      <c r="F123" s="17">
        <v>84</v>
      </c>
      <c r="G123" s="17">
        <v>118</v>
      </c>
      <c r="H123" s="17">
        <v>99</v>
      </c>
      <c r="I123" s="17">
        <v>43</v>
      </c>
      <c r="J123" s="17">
        <v>439</v>
      </c>
      <c r="K123" s="49">
        <f t="shared" ref="K123:K125" si="9">SUM(E123:F123)/J123</f>
        <v>0.40774487471526194</v>
      </c>
      <c r="L123" s="72">
        <f t="shared" ref="L123:L125" si="10">SUM(G123:H123)/J123</f>
        <v>0.49430523917995445</v>
      </c>
    </row>
    <row r="124" spans="1:12" ht="29.4" customHeight="1" x14ac:dyDescent="0.3">
      <c r="B124" s="130" t="s">
        <v>112</v>
      </c>
      <c r="C124" s="131"/>
      <c r="D124" s="132"/>
      <c r="E124" s="17">
        <v>92</v>
      </c>
      <c r="F124" s="17">
        <v>127</v>
      </c>
      <c r="G124" s="17">
        <v>99</v>
      </c>
      <c r="H124" s="17">
        <v>82</v>
      </c>
      <c r="I124" s="17">
        <v>40</v>
      </c>
      <c r="J124" s="17">
        <v>440</v>
      </c>
      <c r="K124" s="49">
        <f t="shared" si="9"/>
        <v>0.49772727272727274</v>
      </c>
      <c r="L124" s="72">
        <f t="shared" si="10"/>
        <v>0.41136363636363638</v>
      </c>
    </row>
    <row r="125" spans="1:12" x14ac:dyDescent="0.3">
      <c r="B125" s="133" t="s">
        <v>113</v>
      </c>
      <c r="C125" s="134"/>
      <c r="D125" s="134"/>
      <c r="E125" s="17">
        <v>75</v>
      </c>
      <c r="F125" s="17">
        <v>117</v>
      </c>
      <c r="G125" s="17">
        <v>114</v>
      </c>
      <c r="H125" s="17">
        <v>93</v>
      </c>
      <c r="I125" s="17">
        <v>40</v>
      </c>
      <c r="J125" s="17">
        <v>439</v>
      </c>
      <c r="K125" s="49">
        <f t="shared" si="9"/>
        <v>0.43735763097949887</v>
      </c>
      <c r="L125" s="72">
        <f t="shared" si="10"/>
        <v>0.47152619589977218</v>
      </c>
    </row>
    <row r="126" spans="1:12" ht="15" thickBot="1" x14ac:dyDescent="0.35">
      <c r="B126" s="135"/>
      <c r="C126" s="136"/>
      <c r="D126" s="137"/>
      <c r="E126" s="27"/>
      <c r="F126" s="27"/>
      <c r="G126" s="27"/>
      <c r="H126" s="27"/>
      <c r="I126" s="27"/>
      <c r="J126" s="27"/>
      <c r="K126" s="27"/>
      <c r="L126" s="94"/>
    </row>
    <row r="128" spans="1:12" x14ac:dyDescent="0.3">
      <c r="A128" s="1" t="s">
        <v>114</v>
      </c>
      <c r="B128" s="1" t="s">
        <v>115</v>
      </c>
      <c r="C128" s="1"/>
      <c r="D128" s="1"/>
      <c r="E128" s="1"/>
    </row>
    <row r="129" spans="1:5" x14ac:dyDescent="0.3">
      <c r="A129" s="1"/>
      <c r="B129" s="1" t="s">
        <v>116</v>
      </c>
      <c r="C129" s="1"/>
      <c r="D129" s="1"/>
      <c r="E129" s="1"/>
    </row>
    <row r="131" spans="1:5" x14ac:dyDescent="0.3">
      <c r="B131" t="s">
        <v>109</v>
      </c>
      <c r="E131">
        <v>466</v>
      </c>
    </row>
    <row r="132" spans="1:5" ht="15" thickBot="1" x14ac:dyDescent="0.35"/>
    <row r="133" spans="1:5" x14ac:dyDescent="0.3">
      <c r="B133" s="95" t="s">
        <v>54</v>
      </c>
      <c r="C133" s="12">
        <v>442</v>
      </c>
      <c r="D133" s="14">
        <f>C133/E131</f>
        <v>0.94849785407725318</v>
      </c>
    </row>
    <row r="134" spans="1:5" ht="15" thickBot="1" x14ac:dyDescent="0.35">
      <c r="B134" s="79" t="s">
        <v>55</v>
      </c>
      <c r="C134" s="27">
        <v>24</v>
      </c>
      <c r="D134" s="81">
        <f>C134/E131</f>
        <v>5.1502145922746781E-2</v>
      </c>
    </row>
  </sheetData>
  <mergeCells count="12">
    <mergeCell ref="C45:D45"/>
    <mergeCell ref="E45:F45"/>
    <mergeCell ref="B122:D122"/>
    <mergeCell ref="B124:D124"/>
    <mergeCell ref="B97:C97"/>
    <mergeCell ref="B98:C98"/>
    <mergeCell ref="G35:H35"/>
    <mergeCell ref="I35:J35"/>
    <mergeCell ref="K35:L35"/>
    <mergeCell ref="M35:N35"/>
    <mergeCell ref="O35:P35"/>
    <mergeCell ref="O39:P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Blake</dc:creator>
  <cp:lastModifiedBy>John Blake</cp:lastModifiedBy>
  <dcterms:created xsi:type="dcterms:W3CDTF">2017-08-28T14:42:53Z</dcterms:created>
  <dcterms:modified xsi:type="dcterms:W3CDTF">2017-08-28T15:28:15Z</dcterms:modified>
</cp:coreProperties>
</file>